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5" i="1" l="1"/>
  <c r="G28" i="1"/>
  <c r="G23" i="1"/>
  <c r="H25" i="1"/>
  <c r="H26" i="1"/>
  <c r="H27" i="1"/>
  <c r="H28" i="1"/>
  <c r="G25" i="1"/>
  <c r="G27" i="1"/>
  <c r="G20" i="1"/>
  <c r="H24" i="1"/>
  <c r="F18" i="1"/>
  <c r="H15" i="1" l="1"/>
  <c r="H16" i="1"/>
  <c r="H18" i="1"/>
  <c r="H19" i="1"/>
  <c r="H20" i="1"/>
  <c r="H21" i="1"/>
  <c r="H22" i="1"/>
  <c r="H23" i="1"/>
  <c r="E29" i="1"/>
  <c r="F29" i="1"/>
  <c r="G29" i="1"/>
  <c r="H29" i="1" l="1"/>
</calcChain>
</file>

<file path=xl/sharedStrings.xml><?xml version="1.0" encoding="utf-8"?>
<sst xmlns="http://schemas.openxmlformats.org/spreadsheetml/2006/main" count="59" uniqueCount="47">
  <si>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</si>
  <si>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</si>
  <si>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</si>
  <si>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</si>
  <si>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</si>
  <si>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</si>
  <si>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</si>
  <si>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</si>
  <si>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</si>
  <si>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</si>
  <si>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</si>
  <si>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</si>
  <si>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</si>
  <si>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</si>
  <si>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</si>
  <si>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</si>
  <si>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</si>
  <si>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</si>
  <si>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</si>
  <si>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</si>
  <si>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Ջրամատակարարման ծառ.</t>
  </si>
  <si>
    <t>Կապի ծառայություններ</t>
  </si>
  <si>
    <t>Պարտադիր վճարներ</t>
  </si>
  <si>
    <t>Հ.Անդրիասյան</t>
  </si>
  <si>
    <t>Ս.Մկրտչյան</t>
  </si>
  <si>
    <t>Գազի մատակարարման ծառ․</t>
  </si>
  <si>
    <t>Էլեկտրաէներգ. մատակարարման ծառ</t>
  </si>
  <si>
    <t>Գրասենյակային ապրանքներ</t>
  </si>
  <si>
    <r>
      <t>&lt;</t>
    </r>
    <r>
      <rPr>
        <sz val="9"/>
        <rFont val="Arial LatArm"/>
        <family val="2"/>
      </rPr>
      <t xml:space="preserve">&lt; ՀՀ Շիրակի մարզի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 xml:space="preserve">Գյումրու  </t>
    </r>
    <r>
      <rPr>
        <sz val="9"/>
        <rFont val="Calibri"/>
        <family val="2"/>
        <charset val="204"/>
      </rPr>
      <t>«</t>
    </r>
    <r>
      <rPr>
        <sz val="9"/>
        <rFont val="Arial LatArm"/>
        <family val="2"/>
      </rPr>
      <t>Օյունջյան</t>
    </r>
    <r>
      <rPr>
        <sz val="9"/>
        <rFont val="Calibri"/>
        <family val="2"/>
        <charset val="204"/>
      </rPr>
      <t>»</t>
    </r>
    <r>
      <rPr>
        <sz val="9"/>
        <rFont val="Arial LatArm"/>
        <family val="2"/>
      </rPr>
      <t xml:space="preserve"> միջնակարգ  դ</t>
    </r>
    <r>
      <rPr>
        <sz val="9"/>
        <color theme="1"/>
        <rFont val="Arial LatArm"/>
        <family val="2"/>
      </rPr>
      <t>պրոց-վարժարան&gt;&gt; պետական ոչ առևտրային կազմակերպություն</t>
    </r>
  </si>
  <si>
    <r>
      <t xml:space="preserve"> Պայմանագրի համարը՝  </t>
    </r>
    <r>
      <rPr>
        <b/>
        <i/>
        <u/>
        <sz val="9"/>
        <color theme="1"/>
        <rFont val="Calibri"/>
        <family val="2"/>
        <charset val="204"/>
      </rPr>
      <t>N</t>
    </r>
    <r>
      <rPr>
        <b/>
        <i/>
        <u/>
        <sz val="9"/>
        <color theme="1"/>
        <rFont val="Arial LatArm"/>
        <family val="2"/>
      </rPr>
      <t xml:space="preserve"> ÐÎ13 </t>
    </r>
  </si>
  <si>
    <t>3ամիս</t>
  </si>
  <si>
    <t>Տպիչների լիցք. և վերանորոգ.ծառ</t>
  </si>
  <si>
    <t>Կենցաղային և հանր. սննդի  նյութ.</t>
  </si>
  <si>
    <t xml:space="preserve">Պայմանագրի կնքման ամսաթիվը՝  &lt;&lt;  04   &gt;&gt;  ապրիլ    2025թ.                            </t>
  </si>
  <si>
    <t>(2025 թվականի III եռամսյակ)</t>
  </si>
  <si>
    <t xml:space="preserve"> &lt;&lt; 08 &gt;&gt; &lt;&lt; 10&gt;&gt; 2025 թ.</t>
  </si>
  <si>
    <t>Պայմանագրի շրջանակներում &lt;&lt;01&gt;&gt;  հուլւսի  2025թվականից մինչև &lt;&lt;31&gt;&gt;  հոկտեմբերի 2025 թվականը ընկած ժամանակահատվածում կատարվել է հետևյալ աշխատանքները, մատակարարումները և ծառայությունները.</t>
  </si>
  <si>
    <t>III եռամսյակի մնացորդը/պարտքը +/-/հազ. դրամ/             8=7-6</t>
  </si>
  <si>
    <t>Վճարված գումարը                       հազ. դրամ/ 01.07.2025-31.10.2025</t>
  </si>
  <si>
    <t>Փաստացի կատարված ծախսերը հազ. դրամ/ 01.07.2025-31.10.2025</t>
  </si>
  <si>
    <t>01.07.2025-31.10.2025</t>
  </si>
  <si>
    <t>Շենքի պահպանության ծառայություն</t>
  </si>
  <si>
    <t>Մասնագիտական ծառայություններ</t>
  </si>
  <si>
    <t>Աշխատակիցների մասնագիտական զարգացման ծառայություններ</t>
  </si>
  <si>
    <t>Շենքերի վերանորոգման և պահպանման ծախսեր</t>
  </si>
  <si>
    <t xml:space="preserve">Բյուջեով նախատեսված գումարից ավել վճարված գումարները  կատարվել են նախորդ եռամսյակների համապատասխան հոդվածների  մնացորդի  հաշվին </t>
  </si>
  <si>
    <t>Վճարման ժամկետը 01.07.2025-31.10.2025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</si>
</sst>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i/>
      <u/>
      <sz val="9"/>
      <color theme="1"/>
      <name val="Arial LatArm"/>
      <family val="2"/>
    </font>
    <font>
      <sz val="11"/>
      <color rgb="FFFF0000"/>
      <name val="Calibri"/>
      <family val="2"/>
      <scheme val="minor"/>
    </font>
    <font>
      <b/>
      <i/>
      <sz val="9"/>
      <color theme="1"/>
      <name val="Arial LatArm"/>
      <family val="2"/>
    </font>
    <font>
      <b/>
      <i/>
      <u/>
      <sz val="9"/>
      <color theme="1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11" fillId="0" borderId="5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view="pageLayout" zoomScaleNormal="100" workbookViewId="0">
      <selection activeCell="I15" sqref="I15:I28"/>
    </sheetView>
  </sheetViews>
  <sheetFormatPr defaultRowHeight="15" x14ac:dyDescent="0.25"/>
  <cols>
    <col min="1" max="1" width="5" style="1" customWidth="1"/>
    <col min="2" max="2" width="29.28515625" customWidth="1"/>
    <col min="3" max="3" width="9.42578125" customWidth="1"/>
    <col min="4" max="4" width="8.42578125" customWidth="1"/>
    <col min="5" max="5" width="13.85546875" customWidth="1"/>
    <col min="6" max="6" width="15" customWidth="1"/>
    <col min="7" max="7" width="12.42578125" customWidth="1"/>
    <col min="8" max="8" width="15.85546875" customWidth="1"/>
    <col min="9" max="9" width="11.85546875" customWidth="1"/>
    <col min="10" max="10" width="18.5703125" customWidth="1"/>
    <col min="11" max="11" width="8.7109375" customWidth="1"/>
    <col min="12" max="12" width="9.85546875" customWidth="1"/>
  </cols>
  <sheetData>
    <row r="1" spans="1:17" ht="1.5" customHeight="1" x14ac:dyDescent="0.25"/>
    <row r="2" spans="1:17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7" ht="21" customHeight="1" x14ac:dyDescent="0.25">
      <c r="A3" s="36" t="s">
        <v>14</v>
      </c>
      <c r="B3" s="36"/>
      <c r="C3" s="36"/>
      <c r="D3" s="36"/>
      <c r="E3" s="36"/>
      <c r="F3" s="36"/>
      <c r="G3" s="36"/>
      <c r="H3" s="36"/>
      <c r="I3" s="36"/>
      <c r="J3" s="36"/>
    </row>
    <row r="4" spans="1:17" ht="15" customHeight="1" x14ac:dyDescent="0.25">
      <c r="A4" s="37" t="s">
        <v>34</v>
      </c>
      <c r="B4" s="37"/>
      <c r="C4" s="37"/>
      <c r="D4" s="37"/>
      <c r="E4" s="37"/>
      <c r="F4" s="37"/>
      <c r="G4" s="37"/>
      <c r="H4" s="37"/>
      <c r="I4" s="37"/>
      <c r="J4" s="37"/>
    </row>
    <row r="5" spans="1:17" ht="15" customHeight="1" x14ac:dyDescent="0.25">
      <c r="A5" s="35" t="s">
        <v>35</v>
      </c>
      <c r="B5" s="35"/>
      <c r="C5" s="35"/>
      <c r="D5" s="35"/>
      <c r="E5" s="35"/>
      <c r="F5" s="18"/>
      <c r="G5" s="18"/>
      <c r="H5" s="18"/>
      <c r="I5" s="18"/>
      <c r="J5" s="17"/>
    </row>
    <row r="6" spans="1:17" ht="15" customHeight="1" x14ac:dyDescent="0.25">
      <c r="A6" s="35" t="s">
        <v>1</v>
      </c>
      <c r="B6" s="35"/>
      <c r="C6" s="35"/>
      <c r="D6" s="35"/>
      <c r="E6" s="35"/>
      <c r="F6" s="35"/>
      <c r="G6" s="35"/>
      <c r="H6" s="35"/>
      <c r="I6" s="35"/>
      <c r="J6" s="17"/>
    </row>
    <row r="7" spans="1:17" ht="15" customHeight="1" x14ac:dyDescent="0.25">
      <c r="A7" s="34" t="s">
        <v>33</v>
      </c>
      <c r="B7" s="34"/>
      <c r="C7" s="34"/>
      <c r="D7" s="34"/>
      <c r="E7" s="34"/>
      <c r="F7" s="34"/>
      <c r="G7" s="34"/>
      <c r="H7" s="34"/>
      <c r="I7" s="34"/>
      <c r="J7" s="17"/>
    </row>
    <row r="8" spans="1:17" ht="15" customHeight="1" x14ac:dyDescent="0.25">
      <c r="A8" s="34" t="s">
        <v>29</v>
      </c>
      <c r="B8" s="34"/>
      <c r="C8" s="34"/>
      <c r="D8" s="34"/>
      <c r="E8" s="34"/>
      <c r="F8" s="34"/>
      <c r="G8" s="34"/>
      <c r="H8" s="34"/>
      <c r="I8" s="34"/>
      <c r="J8" s="17"/>
    </row>
    <row r="9" spans="1:17" ht="15" customHeight="1" x14ac:dyDescent="0.25">
      <c r="A9" s="34" t="s">
        <v>2</v>
      </c>
      <c r="B9" s="34"/>
      <c r="C9" s="34" t="s">
        <v>18</v>
      </c>
      <c r="D9" s="34"/>
      <c r="E9" s="34"/>
      <c r="F9" s="34"/>
      <c r="G9" s="34"/>
      <c r="H9" s="34"/>
      <c r="I9" s="34"/>
      <c r="J9" s="18"/>
    </row>
    <row r="10" spans="1:17" ht="15" customHeight="1" x14ac:dyDescent="0.25">
      <c r="A10" s="35" t="s">
        <v>3</v>
      </c>
      <c r="B10" s="35"/>
      <c r="C10" s="35" t="s">
        <v>28</v>
      </c>
      <c r="D10" s="35"/>
      <c r="E10" s="35"/>
      <c r="F10" s="35"/>
      <c r="G10" s="35"/>
      <c r="H10" s="35"/>
      <c r="I10" s="35"/>
      <c r="J10" s="35"/>
    </row>
    <row r="11" spans="1:17" ht="15" customHeight="1" x14ac:dyDescent="0.25">
      <c r="A11" s="29" t="s">
        <v>36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7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</row>
    <row r="13" spans="1:17" ht="69" customHeight="1" x14ac:dyDescent="0.25">
      <c r="A13" s="4" t="s">
        <v>4</v>
      </c>
      <c r="B13" s="4" t="s">
        <v>5</v>
      </c>
      <c r="C13" s="4" t="s">
        <v>6</v>
      </c>
      <c r="D13" s="4" t="s">
        <v>7</v>
      </c>
      <c r="E13" s="4" t="s">
        <v>39</v>
      </c>
      <c r="F13" s="4" t="s">
        <v>38</v>
      </c>
      <c r="G13" s="4" t="s">
        <v>8</v>
      </c>
      <c r="H13" s="4" t="s">
        <v>37</v>
      </c>
      <c r="I13" s="4" t="s">
        <v>46</v>
      </c>
      <c r="J13" s="4" t="s">
        <v>9</v>
      </c>
    </row>
    <row r="14" spans="1:17" x14ac:dyDescent="0.25">
      <c r="A14" s="4">
        <v>1</v>
      </c>
      <c r="B14" s="4">
        <v>2</v>
      </c>
      <c r="C14" s="4">
        <v>3</v>
      </c>
      <c r="D14" s="6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7" ht="15" customHeight="1" x14ac:dyDescent="0.25">
      <c r="A15" s="4">
        <v>1</v>
      </c>
      <c r="B15" s="12" t="s">
        <v>10</v>
      </c>
      <c r="C15" s="4" t="s">
        <v>11</v>
      </c>
      <c r="D15" s="6">
        <v>3</v>
      </c>
      <c r="E15" s="7">
        <v>43856.800000000003</v>
      </c>
      <c r="F15" s="7">
        <v>32114.5</v>
      </c>
      <c r="G15" s="7">
        <f>119453-78478.7-4005.1-74-323.4</f>
        <v>36571.800000000003</v>
      </c>
      <c r="H15" s="8">
        <f>G15-F15</f>
        <v>4457.3000000000029</v>
      </c>
      <c r="I15" s="30" t="s">
        <v>40</v>
      </c>
      <c r="J15" s="30" t="s">
        <v>45</v>
      </c>
      <c r="K15" s="3"/>
      <c r="M15" s="2"/>
    </row>
    <row r="16" spans="1:17" x14ac:dyDescent="0.25">
      <c r="A16" s="4">
        <v>2</v>
      </c>
      <c r="B16" s="12" t="s">
        <v>26</v>
      </c>
      <c r="C16" s="4" t="s">
        <v>12</v>
      </c>
      <c r="D16" s="6"/>
      <c r="E16" s="7">
        <v>79.3</v>
      </c>
      <c r="F16" s="7">
        <v>32.200000000000003</v>
      </c>
      <c r="G16" s="32">
        <v>500</v>
      </c>
      <c r="H16" s="39">
        <f>G16-F16-F17</f>
        <v>467.8</v>
      </c>
      <c r="I16" s="31"/>
      <c r="J16" s="31"/>
      <c r="Q16" s="3"/>
    </row>
    <row r="17" spans="1:14" x14ac:dyDescent="0.25">
      <c r="A17" s="4">
        <v>3</v>
      </c>
      <c r="B17" s="12" t="s">
        <v>25</v>
      </c>
      <c r="C17" s="4" t="s">
        <v>16</v>
      </c>
      <c r="D17" s="6"/>
      <c r="E17" s="7">
        <v>0</v>
      </c>
      <c r="F17" s="7">
        <v>0</v>
      </c>
      <c r="G17" s="33"/>
      <c r="H17" s="40"/>
      <c r="I17" s="31"/>
      <c r="J17" s="31"/>
      <c r="K17" s="3"/>
    </row>
    <row r="18" spans="1:14" x14ac:dyDescent="0.25">
      <c r="A18" s="4">
        <v>4</v>
      </c>
      <c r="B18" s="12" t="s">
        <v>20</v>
      </c>
      <c r="C18" s="4" t="s">
        <v>16</v>
      </c>
      <c r="D18" s="6"/>
      <c r="E18" s="7">
        <v>112.4</v>
      </c>
      <c r="F18" s="7">
        <f>123-15</f>
        <v>108</v>
      </c>
      <c r="G18" s="32">
        <v>100</v>
      </c>
      <c r="H18" s="8">
        <f t="shared" ref="H18:H28" si="0">G18-F18</f>
        <v>-8</v>
      </c>
      <c r="I18" s="31"/>
      <c r="J18" s="31"/>
      <c r="K18" s="20"/>
      <c r="L18" s="21"/>
    </row>
    <row r="19" spans="1:14" x14ac:dyDescent="0.25">
      <c r="A19" s="4">
        <v>5</v>
      </c>
      <c r="B19" s="19" t="s">
        <v>17</v>
      </c>
      <c r="C19" s="4" t="s">
        <v>11</v>
      </c>
      <c r="D19" s="6" t="s">
        <v>30</v>
      </c>
      <c r="E19" s="7">
        <v>15</v>
      </c>
      <c r="F19" s="7">
        <v>15</v>
      </c>
      <c r="G19" s="33"/>
      <c r="H19" s="8">
        <f t="shared" ref="H19" si="1">G19-F19</f>
        <v>-15</v>
      </c>
      <c r="I19" s="31"/>
      <c r="J19" s="31"/>
      <c r="K19" s="20"/>
      <c r="L19" s="21"/>
    </row>
    <row r="20" spans="1:14" x14ac:dyDescent="0.25">
      <c r="A20" s="4">
        <v>6</v>
      </c>
      <c r="B20" s="12" t="s">
        <v>21</v>
      </c>
      <c r="C20" s="4" t="s">
        <v>11</v>
      </c>
      <c r="D20" s="6" t="s">
        <v>30</v>
      </c>
      <c r="E20" s="7">
        <v>38.4</v>
      </c>
      <c r="F20" s="7">
        <v>38.4</v>
      </c>
      <c r="G20" s="7">
        <f>115.2-76.8</f>
        <v>38.400000000000006</v>
      </c>
      <c r="H20" s="8">
        <f t="shared" si="0"/>
        <v>0</v>
      </c>
      <c r="I20" s="31"/>
      <c r="J20" s="31"/>
      <c r="K20" s="3"/>
    </row>
    <row r="21" spans="1:14" x14ac:dyDescent="0.25">
      <c r="A21" s="4">
        <v>7</v>
      </c>
      <c r="B21" s="16" t="s">
        <v>27</v>
      </c>
      <c r="C21" s="4" t="s">
        <v>11</v>
      </c>
      <c r="D21" s="6"/>
      <c r="E21" s="7">
        <v>77.900000000000006</v>
      </c>
      <c r="F21" s="7">
        <v>77.900000000000006</v>
      </c>
      <c r="G21" s="7">
        <v>50</v>
      </c>
      <c r="H21" s="8">
        <f t="shared" si="0"/>
        <v>-27.900000000000006</v>
      </c>
      <c r="I21" s="31"/>
      <c r="J21" s="31"/>
      <c r="K21" s="3"/>
      <c r="M21" s="3"/>
    </row>
    <row r="22" spans="1:14" x14ac:dyDescent="0.25">
      <c r="A22" s="4">
        <v>8</v>
      </c>
      <c r="B22" s="12" t="s">
        <v>31</v>
      </c>
      <c r="C22" s="4" t="s">
        <v>11</v>
      </c>
      <c r="D22" s="6"/>
      <c r="E22" s="7">
        <v>4</v>
      </c>
      <c r="F22" s="7">
        <v>4</v>
      </c>
      <c r="G22" s="7">
        <v>24</v>
      </c>
      <c r="H22" s="8">
        <f t="shared" si="0"/>
        <v>20</v>
      </c>
      <c r="I22" s="31"/>
      <c r="J22" s="31"/>
      <c r="K22" s="41"/>
      <c r="L22" s="42"/>
      <c r="M22" s="3"/>
    </row>
    <row r="23" spans="1:14" x14ac:dyDescent="0.25">
      <c r="A23" s="4">
        <v>9</v>
      </c>
      <c r="B23" s="12" t="s">
        <v>32</v>
      </c>
      <c r="C23" s="4" t="s">
        <v>11</v>
      </c>
      <c r="D23" s="6"/>
      <c r="E23" s="7">
        <v>100</v>
      </c>
      <c r="F23" s="7">
        <v>100</v>
      </c>
      <c r="G23" s="7">
        <f>5546.1-5229.9</f>
        <v>316.20000000000073</v>
      </c>
      <c r="H23" s="8">
        <f t="shared" si="0"/>
        <v>216.20000000000073</v>
      </c>
      <c r="I23" s="31"/>
      <c r="J23" s="31"/>
      <c r="M23" s="3"/>
    </row>
    <row r="24" spans="1:14" ht="24" x14ac:dyDescent="0.25">
      <c r="A24" s="4">
        <v>10</v>
      </c>
      <c r="B24" s="24" t="s">
        <v>44</v>
      </c>
      <c r="C24" s="4" t="s">
        <v>11</v>
      </c>
      <c r="D24" s="6"/>
      <c r="E24" s="7">
        <v>300.3</v>
      </c>
      <c r="F24" s="7">
        <v>300.3</v>
      </c>
      <c r="G24" s="7">
        <v>305</v>
      </c>
      <c r="H24" s="8">
        <f t="shared" si="0"/>
        <v>4.6999999999999886</v>
      </c>
      <c r="I24" s="31"/>
      <c r="J24" s="31"/>
      <c r="M24" s="3"/>
    </row>
    <row r="25" spans="1:14" x14ac:dyDescent="0.25">
      <c r="A25" s="4">
        <v>11</v>
      </c>
      <c r="B25" s="24" t="s">
        <v>42</v>
      </c>
      <c r="C25" s="4" t="s">
        <v>11</v>
      </c>
      <c r="D25" s="6"/>
      <c r="E25" s="7">
        <v>744</v>
      </c>
      <c r="F25" s="7">
        <v>744</v>
      </c>
      <c r="G25" s="7">
        <f>630-50</f>
        <v>580</v>
      </c>
      <c r="H25" s="8">
        <f t="shared" si="0"/>
        <v>-164</v>
      </c>
      <c r="I25" s="31"/>
      <c r="J25" s="31"/>
      <c r="M25" s="3"/>
    </row>
    <row r="26" spans="1:14" ht="24" x14ac:dyDescent="0.25">
      <c r="A26" s="4">
        <v>12</v>
      </c>
      <c r="B26" s="24" t="s">
        <v>43</v>
      </c>
      <c r="C26" s="4" t="s">
        <v>11</v>
      </c>
      <c r="D26" s="6"/>
      <c r="E26" s="7">
        <v>35</v>
      </c>
      <c r="F26" s="7">
        <v>35</v>
      </c>
      <c r="G26" s="7">
        <v>35</v>
      </c>
      <c r="H26" s="8">
        <f t="shared" si="0"/>
        <v>0</v>
      </c>
      <c r="I26" s="31"/>
      <c r="J26" s="31"/>
      <c r="M26" s="3"/>
    </row>
    <row r="27" spans="1:14" x14ac:dyDescent="0.25">
      <c r="A27" s="4">
        <v>13</v>
      </c>
      <c r="B27" s="24" t="s">
        <v>41</v>
      </c>
      <c r="C27" s="4" t="s">
        <v>11</v>
      </c>
      <c r="D27" s="6"/>
      <c r="E27" s="7">
        <v>120</v>
      </c>
      <c r="F27" s="7">
        <v>120</v>
      </c>
      <c r="G27" s="7">
        <f>370-250</f>
        <v>120</v>
      </c>
      <c r="H27" s="8">
        <f t="shared" si="0"/>
        <v>0</v>
      </c>
      <c r="I27" s="31"/>
      <c r="J27" s="31"/>
      <c r="M27" s="3"/>
    </row>
    <row r="28" spans="1:14" x14ac:dyDescent="0.25">
      <c r="A28" s="4">
        <v>14</v>
      </c>
      <c r="B28" s="12" t="s">
        <v>22</v>
      </c>
      <c r="C28" s="4" t="s">
        <v>11</v>
      </c>
      <c r="D28" s="6"/>
      <c r="E28" s="7">
        <v>39</v>
      </c>
      <c r="F28" s="7">
        <v>39</v>
      </c>
      <c r="G28" s="7">
        <f>320-69</f>
        <v>251</v>
      </c>
      <c r="H28" s="8">
        <f t="shared" si="0"/>
        <v>212</v>
      </c>
      <c r="I28" s="31"/>
      <c r="J28" s="31"/>
      <c r="M28" s="3"/>
    </row>
    <row r="29" spans="1:14" x14ac:dyDescent="0.25">
      <c r="A29" s="4"/>
      <c r="B29" s="22" t="s">
        <v>13</v>
      </c>
      <c r="C29" s="4"/>
      <c r="D29" s="4"/>
      <c r="E29" s="23">
        <f>SUM(E15:E28)</f>
        <v>45522.100000000013</v>
      </c>
      <c r="F29" s="23">
        <f>SUM(F15:F28)</f>
        <v>33728.300000000003</v>
      </c>
      <c r="G29" s="23">
        <f>SUM(G15:G28)</f>
        <v>38891.400000000009</v>
      </c>
      <c r="H29" s="23">
        <f>SUM(H15:H28)</f>
        <v>5163.100000000004</v>
      </c>
      <c r="I29" s="9"/>
      <c r="J29" s="4"/>
      <c r="M29" s="3"/>
    </row>
    <row r="30" spans="1:14" ht="17.25" customHeight="1" x14ac:dyDescent="0.25">
      <c r="A30" s="5"/>
      <c r="B30" s="5"/>
      <c r="C30" s="5"/>
      <c r="D30" s="5"/>
      <c r="E30" s="13"/>
      <c r="F30" s="13"/>
      <c r="G30" s="13"/>
      <c r="H30" s="13"/>
      <c r="I30" s="14"/>
      <c r="J30" s="5"/>
      <c r="M30" s="3"/>
    </row>
    <row r="31" spans="1:14" x14ac:dyDescent="0.25">
      <c r="A31" s="10"/>
      <c r="B31" s="15"/>
      <c r="C31" s="38" t="s">
        <v>19</v>
      </c>
      <c r="D31" s="38"/>
      <c r="E31" s="25"/>
      <c r="F31" s="27" t="s">
        <v>23</v>
      </c>
      <c r="G31" s="10"/>
      <c r="H31" s="10"/>
      <c r="I31" s="10"/>
      <c r="J31" s="10"/>
      <c r="M31" s="3"/>
      <c r="N31" s="3"/>
    </row>
    <row r="32" spans="1:14" ht="23.25" customHeight="1" x14ac:dyDescent="0.25">
      <c r="A32" s="10"/>
      <c r="B32" s="15"/>
      <c r="C32" s="38" t="s">
        <v>15</v>
      </c>
      <c r="D32" s="38"/>
      <c r="E32" s="26"/>
      <c r="F32" s="28" t="s">
        <v>24</v>
      </c>
      <c r="G32" s="11"/>
      <c r="H32" s="11"/>
      <c r="I32" s="11"/>
      <c r="J32" s="10"/>
      <c r="M32" s="3"/>
    </row>
    <row r="33" spans="7:11" x14ac:dyDescent="0.25">
      <c r="G33" s="3"/>
    </row>
    <row r="34" spans="7:11" x14ac:dyDescent="0.25">
      <c r="K34" s="3"/>
    </row>
    <row r="39" spans="7:11" x14ac:dyDescent="0.25">
      <c r="H39" s="3"/>
    </row>
    <row r="41" spans="7:11" x14ac:dyDescent="0.25">
      <c r="H41" s="3"/>
    </row>
  </sheetData>
  <mergeCells count="20">
    <mergeCell ref="C31:D31"/>
    <mergeCell ref="C32:D32"/>
    <mergeCell ref="H16:H17"/>
    <mergeCell ref="K22:L22"/>
    <mergeCell ref="J15:J28"/>
    <mergeCell ref="A7:I7"/>
    <mergeCell ref="A2:J2"/>
    <mergeCell ref="A3:J3"/>
    <mergeCell ref="A4:J4"/>
    <mergeCell ref="A5:E5"/>
    <mergeCell ref="A6:I6"/>
    <mergeCell ref="A11:J12"/>
    <mergeCell ref="I15:I28"/>
    <mergeCell ref="G18:G19"/>
    <mergeCell ref="A8:I8"/>
    <mergeCell ref="A9:B9"/>
    <mergeCell ref="C9:I9"/>
    <mergeCell ref="A10:B10"/>
    <mergeCell ref="C10:J10"/>
    <mergeCell ref="G16:G17"/>
  </mergeCells>
  <pageMargins left="0.33333333333333331" right="0.25" top="0.21875" bottom="0.41666666666666669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2025-10-07T06:57:39Z</dcterms:modified>
</cp:coreProperties>
</file>